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avin\Desktop\"/>
    </mc:Choice>
  </mc:AlternateContent>
  <bookViews>
    <workbookView xWindow="0" yWindow="0" windowWidth="24870" windowHeight="10575" tabRatio="502"/>
  </bookViews>
  <sheets>
    <sheet name="Financial Risk Assessment" sheetId="1" r:id="rId1"/>
  </sheets>
  <definedNames>
    <definedName name="_xlnm.Print_Area" localSheetId="0">'Financial Risk Assessment'!$A$1:$W$47</definedName>
  </definedNames>
  <calcPr calcId="162913"/>
</workbook>
</file>

<file path=xl/calcChain.xml><?xml version="1.0" encoding="utf-8"?>
<calcChain xmlns="http://schemas.openxmlformats.org/spreadsheetml/2006/main">
  <c r="S37" i="1" l="1"/>
  <c r="O24" i="1"/>
  <c r="M24" i="1"/>
  <c r="P10" i="1" l="1"/>
  <c r="V10" i="1" s="1"/>
  <c r="V32" i="1"/>
  <c r="U32" i="1"/>
  <c r="P23" i="1"/>
  <c r="V23" i="1" s="1"/>
  <c r="P27" i="1"/>
  <c r="V27" i="1" s="1"/>
  <c r="P19" i="1"/>
  <c r="V19" i="1" s="1"/>
  <c r="P14" i="1"/>
  <c r="V14" i="1" s="1"/>
  <c r="S38" i="1"/>
  <c r="W32" i="1" l="1"/>
  <c r="V37" i="1"/>
  <c r="N23" i="1" l="1"/>
  <c r="U23" i="1" s="1"/>
  <c r="W23" i="1" s="1"/>
  <c r="N19" i="1" l="1"/>
  <c r="U19" i="1" s="1"/>
  <c r="W19" i="1" s="1"/>
  <c r="N27" i="1" l="1"/>
  <c r="U27" i="1" s="1"/>
  <c r="W27" i="1" s="1"/>
  <c r="N10" i="1" l="1"/>
  <c r="U10" i="1" s="1"/>
  <c r="N14" i="1"/>
  <c r="U14" i="1" s="1"/>
  <c r="W14" i="1" s="1"/>
  <c r="W10" i="1" l="1"/>
  <c r="W38" i="1" s="1"/>
  <c r="U37" i="1"/>
</calcChain>
</file>

<file path=xl/sharedStrings.xml><?xml version="1.0" encoding="utf-8"?>
<sst xmlns="http://schemas.openxmlformats.org/spreadsheetml/2006/main" count="102" uniqueCount="93">
  <si>
    <t>Central Florida Behavioral Health Network</t>
  </si>
  <si>
    <t>Financial Risk Assessment</t>
  </si>
  <si>
    <t>Agency Monitoring Tool</t>
  </si>
  <si>
    <t>AGENCY:</t>
  </si>
  <si>
    <t>PERIOD:</t>
  </si>
  <si>
    <t>DATE:</t>
  </si>
  <si>
    <t>Calculated Value</t>
  </si>
  <si>
    <t>Benchmark</t>
  </si>
  <si>
    <t>%</t>
  </si>
  <si>
    <t>1.</t>
  </si>
  <si>
    <t>2.</t>
  </si>
  <si>
    <t>3.</t>
  </si>
  <si>
    <t>4.</t>
  </si>
  <si>
    <t>5.</t>
  </si>
  <si>
    <t>6.</t>
  </si>
  <si>
    <t>Cash &amp; Securities at end of year</t>
  </si>
  <si>
    <t xml:space="preserve">Total Receivables </t>
  </si>
  <si>
    <t>45 days</t>
  </si>
  <si>
    <t xml:space="preserve">Total Unrestricted Revenue </t>
  </si>
  <si>
    <t>Payables</t>
  </si>
  <si>
    <t>Current Assets</t>
  </si>
  <si>
    <t>Current Liabilities</t>
  </si>
  <si>
    <t>Cash reserves is a rough measure of the amount of cash on hand</t>
  </si>
  <si>
    <t>This number reflects the average length of time required to collect</t>
  </si>
  <si>
    <t>This ratio shows the average number of days that lapse between</t>
  </si>
  <si>
    <t>purchase of material and labor, and payment for them.  It is a rough</t>
  </si>
  <si>
    <t>Review Audit</t>
  </si>
  <si>
    <t>Score</t>
  </si>
  <si>
    <t>Above 76 days</t>
  </si>
  <si>
    <t>Between 0 - 45 days</t>
  </si>
  <si>
    <t>Between 46 - 75 days</t>
  </si>
  <si>
    <t>Points Available</t>
  </si>
  <si>
    <t>Total Score</t>
  </si>
  <si>
    <t>Between 0 - .99</t>
  </si>
  <si>
    <t>measure of how timely an organization is meeting payment obligations.</t>
  </si>
  <si>
    <t>No</t>
  </si>
  <si>
    <t>Deficiencies</t>
  </si>
  <si>
    <t>Audit findings over financial reporting or compliance:</t>
  </si>
  <si>
    <t>cash from receivable accounts.  It is crucial to maintain positive</t>
  </si>
  <si>
    <t>liquidity.</t>
  </si>
  <si>
    <t xml:space="preserve">This metric measures the overall liquidity position of an </t>
  </si>
  <si>
    <t>Audit findings over internal controls and compliance.</t>
  </si>
  <si>
    <t>Unrestricted net assets</t>
  </si>
  <si>
    <t>This ratio provides an indication of the net resources available</t>
  </si>
  <si>
    <t>to provide services in the future.</t>
  </si>
  <si>
    <t>Total Annual Expenses</t>
  </si>
  <si>
    <t>Unrestricted Net Assets</t>
  </si>
  <si>
    <t xml:space="preserve">Cash reserves </t>
  </si>
  <si>
    <t>Receivable days</t>
  </si>
  <si>
    <t>Payable days</t>
  </si>
  <si>
    <t>Working Capital Current ratio</t>
  </si>
  <si>
    <t xml:space="preserve">organization.  Measures the ability to pay its current obligations </t>
  </si>
  <si>
    <t>using current assets by current liabilities</t>
  </si>
  <si>
    <t>to cover future expenses.  When calculating total annual</t>
  </si>
  <si>
    <t>expenses, depreciation should not be included for this metric.</t>
  </si>
  <si>
    <t>No deficiencies or material weaknesses</t>
  </si>
  <si>
    <t>Deficiencies identified</t>
  </si>
  <si>
    <t>Material weakness(es) identified</t>
  </si>
  <si>
    <t>None</t>
  </si>
  <si>
    <t>&gt;.40</t>
  </si>
  <si>
    <t>Above .40</t>
  </si>
  <si>
    <t>Between .30 and .39</t>
  </si>
  <si>
    <t>less than .29</t>
  </si>
  <si>
    <t>60 days</t>
  </si>
  <si>
    <t>Above 90</t>
  </si>
  <si>
    <t>between 65 and 89</t>
  </si>
  <si>
    <t>between 49 and 64</t>
  </si>
  <si>
    <t>below 48</t>
  </si>
  <si>
    <t>Between 0 - 25 days</t>
  </si>
  <si>
    <t>Between 26 - 45 days</t>
  </si>
  <si>
    <t>Above 46 days</t>
  </si>
  <si>
    <t>Greater than 2</t>
  </si>
  <si>
    <t>Between 1.50 -1.99</t>
  </si>
  <si>
    <t>Between 1.00-1.49</t>
  </si>
  <si>
    <t>2:1</t>
  </si>
  <si>
    <t>30 days</t>
  </si>
  <si>
    <t xml:space="preserve">Total Annual Expenses-(less depreciation) </t>
  </si>
  <si>
    <t>Maximum Points Available Per Year:</t>
  </si>
  <si>
    <t>Maximum Points Available TOTAL</t>
  </si>
  <si>
    <t>FOR CFBHN USE ONLY</t>
  </si>
  <si>
    <t>Check all measures against submitted financials</t>
  </si>
  <si>
    <t>CFBHN Staff Initials</t>
  </si>
  <si>
    <t>Check all formulas</t>
  </si>
  <si>
    <t>Enter CFBHN validated Total Score</t>
  </si>
  <si>
    <t>CFBHN Reviewer Name:</t>
  </si>
  <si>
    <t>Date:</t>
  </si>
  <si>
    <t>Def</t>
  </si>
  <si>
    <t>MW</t>
  </si>
  <si>
    <t>TOTAL</t>
  </si>
  <si>
    <t>FYE 2016</t>
  </si>
  <si>
    <t>FYE 2017</t>
  </si>
  <si>
    <t>updated 7/5/18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</si>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</sst>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quotePrefix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/>
    <xf numFmtId="0" fontId="1" fillId="0" borderId="7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9" xfId="0" applyBorder="1"/>
    <xf numFmtId="0" fontId="0" fillId="0" borderId="0" xfId="0" quotePrefix="1"/>
    <xf numFmtId="9" fontId="3" fillId="3" borderId="0" xfId="0" applyNumberFormat="1" applyFont="1" applyFill="1" applyBorder="1"/>
    <xf numFmtId="9" fontId="0" fillId="3" borderId="0" xfId="0" applyNumberFormat="1" applyFill="1" applyBorder="1"/>
    <xf numFmtId="0" fontId="1" fillId="2" borderId="9" xfId="0" quotePrefix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2" fontId="3" fillId="3" borderId="0" xfId="0" applyNumberFormat="1" applyFont="1" applyFill="1" applyBorder="1"/>
    <xf numFmtId="1" fontId="3" fillId="3" borderId="0" xfId="0" applyNumberFormat="1" applyFont="1" applyFill="1" applyBorder="1"/>
    <xf numFmtId="2" fontId="3" fillId="3" borderId="0" xfId="0" quotePrefix="1" applyNumberFormat="1" applyFont="1" applyFill="1" applyBorder="1"/>
    <xf numFmtId="3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right"/>
    </xf>
    <xf numFmtId="9" fontId="3" fillId="3" borderId="12" xfId="0" applyNumberFormat="1" applyFont="1" applyFill="1" applyBorder="1"/>
    <xf numFmtId="9" fontId="0" fillId="3" borderId="12" xfId="0" applyNumberFormat="1" applyFill="1" applyBorder="1"/>
    <xf numFmtId="1" fontId="0" fillId="0" borderId="0" xfId="0" applyNumberFormat="1"/>
    <xf numFmtId="0" fontId="0" fillId="2" borderId="14" xfId="0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2" xfId="0" applyFont="1" applyFill="1" applyBorder="1" applyAlignment="1">
      <alignment horizontal="right"/>
    </xf>
    <xf numFmtId="0" fontId="0" fillId="0" borderId="0" xfId="0" applyBorder="1"/>
    <xf numFmtId="0" fontId="0" fillId="0" borderId="0" xfId="0"/>
    <xf numFmtId="0" fontId="0" fillId="0" borderId="0" xfId="0" quotePrefix="1"/>
    <xf numFmtId="9" fontId="3" fillId="3" borderId="0" xfId="0" applyNumberFormat="1" applyFont="1" applyFill="1" applyBorder="1"/>
    <xf numFmtId="0" fontId="1" fillId="2" borderId="9" xfId="0" quotePrefix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2" fontId="3" fillId="3" borderId="0" xfId="0" applyNumberFormat="1" applyFont="1" applyFill="1" applyBorder="1"/>
    <xf numFmtId="1" fontId="3" fillId="3" borderId="0" xfId="0" applyNumberFormat="1" applyFont="1" applyFill="1" applyBorder="1"/>
    <xf numFmtId="0" fontId="4" fillId="0" borderId="0" xfId="0" applyFont="1"/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3" xfId="0" applyFont="1" applyFill="1" applyBorder="1" applyAlignment="1">
      <alignment horizontal="centerContinuous"/>
    </xf>
    <xf numFmtId="0" fontId="0" fillId="0" borderId="0" xfId="0"/>
    <xf numFmtId="9" fontId="0" fillId="3" borderId="0" xfId="0" applyNumberFormat="1" applyFill="1" applyBorder="1"/>
    <xf numFmtId="0" fontId="1" fillId="2" borderId="9" xfId="0" applyFont="1" applyFill="1" applyBorder="1" applyAlignment="1">
      <alignment horizontal="right"/>
    </xf>
    <xf numFmtId="9" fontId="0" fillId="3" borderId="12" xfId="0" applyNumberFormat="1" applyFill="1" applyBorder="1"/>
    <xf numFmtId="0" fontId="1" fillId="2" borderId="15" xfId="0" applyFont="1" applyFill="1" applyBorder="1" applyAlignment="1">
      <alignment horizontal="centerContinuous"/>
    </xf>
    <xf numFmtId="0" fontId="0" fillId="4" borderId="8" xfId="0" applyFill="1" applyBorder="1"/>
    <xf numFmtId="0" fontId="0" fillId="4" borderId="0" xfId="0" applyFill="1" applyBorder="1"/>
    <xf numFmtId="0" fontId="0" fillId="4" borderId="12" xfId="0" applyFill="1" applyBorder="1"/>
    <xf numFmtId="1" fontId="0" fillId="4" borderId="0" xfId="0" quotePrefix="1" applyNumberFormat="1" applyFill="1" applyBorder="1" applyAlignment="1">
      <alignment horizontal="left"/>
    </xf>
    <xf numFmtId="0" fontId="0" fillId="4" borderId="10" xfId="0" applyFill="1" applyBorder="1"/>
    <xf numFmtId="0" fontId="0" fillId="4" borderId="1" xfId="0" applyFill="1" applyBorder="1"/>
    <xf numFmtId="0" fontId="5" fillId="0" borderId="0" xfId="0" applyFont="1"/>
    <xf numFmtId="1" fontId="1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8" xfId="0" quotePrefix="1" applyFont="1" applyBorder="1" applyAlignment="1" applyProtection="1">
      <alignment horizontal="center"/>
      <protection locked="0"/>
    </xf>
    <xf numFmtId="3" fontId="3" fillId="0" borderId="10" xfId="0" applyNumberFormat="1" applyFont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0" fillId="0" borderId="0" xfId="0" applyFont="1"/>
    <xf numFmtId="0" fontId="0" fillId="2" borderId="0" xfId="0" applyFont="1" applyFill="1"/>
    <xf numFmtId="3" fontId="0" fillId="0" borderId="10" xfId="0" applyNumberFormat="1" applyBorder="1" applyProtection="1">
      <protection locked="0"/>
    </xf>
    <xf numFmtId="9" fontId="0" fillId="3" borderId="1" xfId="0" applyNumberFormat="1" applyFill="1" applyBorder="1"/>
    <xf numFmtId="9" fontId="0" fillId="3" borderId="13" xfId="0" applyNumberFormat="1" applyFill="1" applyBorder="1"/>
    <xf numFmtId="0" fontId="1" fillId="2" borderId="11" xfId="0" applyFont="1" applyFill="1" applyBorder="1" applyAlignment="1">
      <alignment horizontal="right"/>
    </xf>
    <xf numFmtId="0" fontId="0" fillId="2" borderId="1" xfId="0" applyFont="1" applyFill="1" applyBorder="1"/>
    <xf numFmtId="0" fontId="1" fillId="0" borderId="0" xfId="0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7" fillId="0" borderId="0" xfId="0" applyFont="1"/>
    <xf numFmtId="0" fontId="0" fillId="0" borderId="1" xfId="0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1" fontId="9" fillId="0" borderId="9" xfId="0" applyNumberFormat="1" applyFont="1" applyBorder="1" applyAlignment="1">
      <alignment horizontal="center"/>
    </xf>
    <xf numFmtId="0" fontId="6" fillId="0" borderId="1" xfId="0" quotePrefix="1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Protection="1"/>
    <xf numFmtId="0" fontId="1" fillId="0" borderId="0" xfId="0" applyFont="1" applyAlignment="1" applyProtection="1">
      <alignment horizontal="right"/>
    </xf>
    <xf numFmtId="9" fontId="0" fillId="0" borderId="0" xfId="0" quotePrefix="1" applyNumberFormat="1" applyProtection="1"/>
    <xf numFmtId="1" fontId="1" fillId="0" borderId="0" xfId="0" applyNumberFormat="1" applyFont="1" applyAlignment="1" applyProtection="1">
      <alignment horizontal="right"/>
    </xf>
    <xf numFmtId="0" fontId="1" fillId="4" borderId="3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1" fontId="0" fillId="4" borderId="0" xfId="0" applyNumberFormat="1" applyFill="1" applyBorder="1"/>
    <xf numFmtId="0" fontId="0" fillId="4" borderId="6" xfId="0" applyFill="1" applyBorder="1"/>
    <xf numFmtId="2" fontId="0" fillId="4" borderId="6" xfId="0" applyNumberForma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0" fontId="0" fillId="4" borderId="13" xfId="0" applyFill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3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1" fontId="1" fillId="0" borderId="0" xfId="0" applyNumberFormat="1" applyFont="1" applyAlignment="1" applyProtection="1">
      <alignment horizontal="center"/>
    </xf>
    <xf numFmtId="1" fontId="9" fillId="0" borderId="0" xfId="0" applyNumberFormat="1" applyFont="1" applyAlignment="1" applyProtection="1">
      <alignment horizontal="center"/>
    </xf>
    <xf numFmtId="1" fontId="9" fillId="0" borderId="0" xfId="0" applyNumberFormat="1" applyFont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 vertical="center"/>
    </xf>
    <xf numFmtId="14" fontId="6" fillId="0" borderId="1" xfId="0" quotePrefix="1" applyNumberFormat="1" applyFont="1" applyBorder="1" applyProtection="1">
      <protection locked="0"/>
    </xf>
    <xf numFmtId="0" fontId="10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abSelected="1" workbookViewId="0">
      <selection sqref="A1:W47"/>
    </sheetView>
  </sheetViews>
  <sheetFormatPr defaultRowHeight="15" x14ac:dyDescent="0.25"/>
  <cols>
    <col min="1" max="1" width="2.42578125" bestFit="1" customWidth="1"/>
    <col min="2" max="7" width="10.5703125" customWidth="1"/>
    <col min="8" max="8" width="1.7109375" customWidth="1"/>
    <col min="9" max="9" width="12.7109375" customWidth="1"/>
    <col min="11" max="11" width="16.7109375" customWidth="1"/>
    <col min="12" max="12" width="1.7109375" customWidth="1"/>
    <col min="13" max="13" width="10.85546875" bestFit="1" customWidth="1"/>
    <col min="14" max="14" width="9.140625" customWidth="1"/>
    <col min="15" max="16" width="9.140625" style="48" customWidth="1"/>
    <col min="17" max="17" width="2.140625" customWidth="1"/>
    <col min="18" max="18" width="12.28515625" customWidth="1"/>
    <col min="19" max="19" width="6.5703125" style="28" bestFit="1" customWidth="1"/>
    <col min="20" max="20" width="36.28515625" customWidth="1"/>
    <col min="21" max="23" width="11" customWidth="1"/>
    <col min="27" max="27" width="0" hidden="1" customWidth="1"/>
  </cols>
  <sheetData>
    <row r="1" spans="1:23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x14ac:dyDescent="0.25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x14ac:dyDescent="0.2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  <c r="T4" s="67"/>
      <c r="U4" s="67"/>
    </row>
    <row r="5" spans="1:23" x14ac:dyDescent="0.25">
      <c r="B5" s="69" t="s">
        <v>3</v>
      </c>
      <c r="C5" s="76"/>
      <c r="D5" s="76"/>
      <c r="E5" s="76"/>
      <c r="F5" s="76"/>
      <c r="G5" s="76"/>
      <c r="H5" s="69"/>
      <c r="I5" s="69" t="s">
        <v>4</v>
      </c>
      <c r="J5" s="95"/>
      <c r="K5" s="96"/>
      <c r="L5" s="67"/>
      <c r="M5" s="84" t="s">
        <v>5</v>
      </c>
      <c r="N5" s="122"/>
      <c r="O5" s="92"/>
      <c r="P5" s="96"/>
      <c r="Q5" s="91"/>
      <c r="R5" s="48"/>
      <c r="S5" s="48"/>
      <c r="T5" s="48"/>
      <c r="U5" s="48"/>
      <c r="V5" s="48"/>
    </row>
    <row r="6" spans="1:23" x14ac:dyDescent="0.25">
      <c r="B6" s="70"/>
      <c r="C6" s="70"/>
      <c r="D6" s="70"/>
      <c r="E6" s="7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7"/>
      <c r="U6" s="67"/>
    </row>
    <row r="7" spans="1:23" x14ac:dyDescent="0.25">
      <c r="B7" s="2"/>
      <c r="M7" s="3" t="s">
        <v>6</v>
      </c>
      <c r="N7" s="4"/>
      <c r="O7" s="4"/>
      <c r="P7" s="4"/>
      <c r="Q7" s="4"/>
      <c r="R7" s="5" t="s">
        <v>7</v>
      </c>
      <c r="S7" s="47" t="s">
        <v>31</v>
      </c>
      <c r="T7" s="52"/>
      <c r="U7" s="6" t="s">
        <v>27</v>
      </c>
      <c r="V7" s="6" t="s">
        <v>27</v>
      </c>
      <c r="W7" s="6" t="s">
        <v>27</v>
      </c>
    </row>
    <row r="8" spans="1:23" x14ac:dyDescent="0.25">
      <c r="M8" s="7" t="s">
        <v>89</v>
      </c>
      <c r="N8" s="8" t="s">
        <v>8</v>
      </c>
      <c r="O8" s="8" t="s">
        <v>90</v>
      </c>
      <c r="P8" s="8" t="s">
        <v>8</v>
      </c>
      <c r="Q8" s="8"/>
      <c r="R8" s="9"/>
      <c r="S8" s="29"/>
      <c r="T8" s="27"/>
      <c r="U8" s="10" t="s">
        <v>89</v>
      </c>
      <c r="V8" s="10" t="s">
        <v>90</v>
      </c>
      <c r="W8" s="10" t="s">
        <v>88</v>
      </c>
    </row>
    <row r="9" spans="1:23" x14ac:dyDescent="0.25">
      <c r="M9" s="63"/>
      <c r="N9" s="11"/>
      <c r="O9" s="112"/>
      <c r="P9" s="11"/>
      <c r="Q9" s="11"/>
      <c r="R9" s="87"/>
      <c r="S9" s="41"/>
      <c r="T9" s="89"/>
      <c r="U9" s="12"/>
      <c r="V9" s="12"/>
      <c r="W9" s="12"/>
    </row>
    <row r="10" spans="1:23" x14ac:dyDescent="0.25">
      <c r="A10" s="34" t="s">
        <v>9</v>
      </c>
      <c r="B10" s="48" t="s">
        <v>42</v>
      </c>
      <c r="I10" s="1" t="s">
        <v>46</v>
      </c>
      <c r="J10" s="1"/>
      <c r="K10" s="1"/>
      <c r="M10" s="64" t="s">
        <v>92</v>
      </c>
      <c r="N10" s="18" t="e">
        <f>+M10/M11</f>
        <v>#VALUE!</v>
      </c>
      <c r="O10" s="115"/>
      <c r="P10" s="38" t="e">
        <f>+O10/O11</f>
        <v>#DIV/0!</v>
      </c>
      <c r="Q10" s="18"/>
      <c r="R10" s="87" t="s">
        <v>59</v>
      </c>
      <c r="S10" s="41">
        <v>2</v>
      </c>
      <c r="T10" s="89" t="s">
        <v>60</v>
      </c>
      <c r="U10" s="60" t="e">
        <f>IF(N10&gt;=0.4,2,IF(N10&gt;=0.3,1,0))</f>
        <v>#VALUE!</v>
      </c>
      <c r="V10" s="60" t="e">
        <f>IF(P10&gt;=0.4,2,IF(P10&gt;=0.3,1,0))</f>
        <v>#DIV/0!</v>
      </c>
      <c r="W10" s="60" t="e">
        <f>U10+V10</f>
        <v>#VALUE!</v>
      </c>
    </row>
    <row r="11" spans="1:23" x14ac:dyDescent="0.25">
      <c r="B11" s="40" t="s">
        <v>43</v>
      </c>
      <c r="I11" s="48" t="s">
        <v>45</v>
      </c>
      <c r="M11" s="65"/>
      <c r="N11" s="14"/>
      <c r="O11" s="112"/>
      <c r="P11" s="35"/>
      <c r="Q11" s="14"/>
      <c r="R11" s="87"/>
      <c r="S11" s="41">
        <v>1</v>
      </c>
      <c r="T11" s="89" t="s">
        <v>61</v>
      </c>
      <c r="U11" s="94"/>
      <c r="V11" s="94"/>
      <c r="W11" s="94"/>
    </row>
    <row r="12" spans="1:23" x14ac:dyDescent="0.25">
      <c r="B12" s="90" t="s">
        <v>44</v>
      </c>
      <c r="I12" s="48"/>
      <c r="M12" s="65"/>
      <c r="N12" s="14"/>
      <c r="O12" s="112"/>
      <c r="P12" s="35"/>
      <c r="Q12" s="14"/>
      <c r="R12" s="87"/>
      <c r="S12" s="41">
        <v>0</v>
      </c>
      <c r="T12" s="89" t="s">
        <v>62</v>
      </c>
      <c r="U12" s="94"/>
      <c r="V12" s="94"/>
      <c r="W12" s="94"/>
    </row>
    <row r="13" spans="1:23" s="33" customFormat="1" x14ac:dyDescent="0.25">
      <c r="I13" s="48"/>
      <c r="M13" s="65"/>
      <c r="N13" s="35"/>
      <c r="O13" s="112"/>
      <c r="P13" s="35"/>
      <c r="Q13" s="35"/>
      <c r="R13" s="37"/>
      <c r="S13" s="41"/>
      <c r="T13" s="31"/>
      <c r="U13" s="94"/>
      <c r="V13" s="94"/>
      <c r="W13" s="94"/>
    </row>
    <row r="14" spans="1:23" x14ac:dyDescent="0.25">
      <c r="A14" s="34" t="s">
        <v>10</v>
      </c>
      <c r="B14" t="s">
        <v>47</v>
      </c>
      <c r="I14" s="1" t="s">
        <v>15</v>
      </c>
      <c r="J14" s="1"/>
      <c r="K14" s="1"/>
      <c r="M14" s="64"/>
      <c r="N14" s="18" t="e">
        <f>+M14/M15*365</f>
        <v>#DIV/0!</v>
      </c>
      <c r="O14" s="115"/>
      <c r="P14" s="38" t="e">
        <f>+O14/O15*365</f>
        <v>#DIV/0!</v>
      </c>
      <c r="Q14" s="18"/>
      <c r="R14" s="16" t="s">
        <v>63</v>
      </c>
      <c r="S14" s="45">
        <v>3</v>
      </c>
      <c r="T14" s="46" t="s">
        <v>64</v>
      </c>
      <c r="U14" s="60" t="e">
        <f>IF(N14&gt;=90,3,IF(N14&gt;=65,2,IF(N14&gt;=49,1,0)))</f>
        <v>#DIV/0!</v>
      </c>
      <c r="V14" s="60" t="e">
        <f>IF(P14&gt;=90,3,IF(P14&gt;=65,2,IF(P14&gt;=49,1,0)))</f>
        <v>#DIV/0!</v>
      </c>
      <c r="W14" s="60" t="e">
        <f>U14+V14</f>
        <v>#DIV/0!</v>
      </c>
    </row>
    <row r="15" spans="1:23" s="33" customFormat="1" x14ac:dyDescent="0.25">
      <c r="A15" s="34"/>
      <c r="B15" s="40" t="s">
        <v>22</v>
      </c>
      <c r="I15" s="48" t="s">
        <v>76</v>
      </c>
      <c r="J15" s="32"/>
      <c r="K15" s="32"/>
      <c r="M15" s="65"/>
      <c r="N15" s="38"/>
      <c r="O15" s="112"/>
      <c r="P15" s="38"/>
      <c r="Q15" s="38"/>
      <c r="R15" s="36"/>
      <c r="S15" s="45">
        <v>2</v>
      </c>
      <c r="T15" s="46" t="s">
        <v>65</v>
      </c>
      <c r="U15" s="94"/>
      <c r="V15" s="94"/>
      <c r="W15" s="94"/>
    </row>
    <row r="16" spans="1:23" s="33" customFormat="1" x14ac:dyDescent="0.25">
      <c r="A16" s="34"/>
      <c r="B16" s="40" t="s">
        <v>53</v>
      </c>
      <c r="I16" s="32"/>
      <c r="J16" s="32"/>
      <c r="K16" s="32"/>
      <c r="M16" s="65"/>
      <c r="N16" s="38"/>
      <c r="O16" s="112"/>
      <c r="P16" s="38"/>
      <c r="Q16" s="38"/>
      <c r="R16" s="36"/>
      <c r="S16" s="45">
        <v>1</v>
      </c>
      <c r="T16" s="46" t="s">
        <v>66</v>
      </c>
      <c r="U16" s="60"/>
      <c r="V16" s="60"/>
      <c r="W16" s="60"/>
    </row>
    <row r="17" spans="1:27" x14ac:dyDescent="0.25">
      <c r="A17" s="13"/>
      <c r="B17" s="93" t="s">
        <v>54</v>
      </c>
      <c r="M17" s="65"/>
      <c r="N17" s="14"/>
      <c r="O17" s="112"/>
      <c r="P17" s="35"/>
      <c r="Q17" s="14"/>
      <c r="R17" s="17"/>
      <c r="S17" s="45">
        <v>0</v>
      </c>
      <c r="T17" s="46" t="s">
        <v>67</v>
      </c>
      <c r="U17" s="60"/>
      <c r="V17" s="60"/>
      <c r="W17" s="60"/>
    </row>
    <row r="18" spans="1:27" x14ac:dyDescent="0.25">
      <c r="M18" s="65"/>
      <c r="N18" s="14"/>
      <c r="O18" s="112"/>
      <c r="P18" s="35"/>
      <c r="Q18" s="14"/>
      <c r="R18" s="17"/>
      <c r="S18" s="41"/>
      <c r="T18" s="31"/>
      <c r="U18" s="60"/>
      <c r="V18" s="60"/>
      <c r="W18" s="60"/>
    </row>
    <row r="19" spans="1:27" x14ac:dyDescent="0.25">
      <c r="A19" s="34" t="s">
        <v>11</v>
      </c>
      <c r="B19" t="s">
        <v>48</v>
      </c>
      <c r="I19" s="1" t="s">
        <v>16</v>
      </c>
      <c r="J19" s="1"/>
      <c r="K19" s="1"/>
      <c r="M19" s="64"/>
      <c r="N19" s="19" t="e">
        <f>(+M19/M20)*365</f>
        <v>#DIV/0!</v>
      </c>
      <c r="O19" s="115"/>
      <c r="P19" s="39" t="e">
        <f>(+O19/O20)*365</f>
        <v>#DIV/0!</v>
      </c>
      <c r="Q19" s="14"/>
      <c r="R19" s="17" t="s">
        <v>17</v>
      </c>
      <c r="S19" s="45">
        <v>2</v>
      </c>
      <c r="T19" s="46" t="s">
        <v>29</v>
      </c>
      <c r="U19" s="60" t="e">
        <f>IF(N19&lt;=45,2,IF(N19&lt;=75,1,0))</f>
        <v>#DIV/0!</v>
      </c>
      <c r="V19" s="60" t="e">
        <f>IF(P19&lt;=45,2,IF(P19&lt;=75,1,0))</f>
        <v>#DIV/0!</v>
      </c>
      <c r="W19" s="60" t="e">
        <f>U19+V19</f>
        <v>#DIV/0!</v>
      </c>
    </row>
    <row r="20" spans="1:27" s="33" customFormat="1" x14ac:dyDescent="0.25">
      <c r="A20" s="34"/>
      <c r="B20" s="40" t="s">
        <v>23</v>
      </c>
      <c r="I20" t="s">
        <v>18</v>
      </c>
      <c r="J20"/>
      <c r="K20" s="32"/>
      <c r="M20" s="65"/>
      <c r="N20" s="39"/>
      <c r="O20" s="112"/>
      <c r="P20" s="39"/>
      <c r="Q20" s="35"/>
      <c r="R20" s="37"/>
      <c r="S20" s="45">
        <v>1</v>
      </c>
      <c r="T20" s="46" t="s">
        <v>30</v>
      </c>
      <c r="U20" s="60"/>
      <c r="V20" s="60"/>
      <c r="W20" s="60"/>
    </row>
    <row r="21" spans="1:27" s="33" customFormat="1" x14ac:dyDescent="0.25">
      <c r="A21" s="34"/>
      <c r="B21" s="40" t="s">
        <v>38</v>
      </c>
      <c r="I21" s="32"/>
      <c r="J21" s="32"/>
      <c r="K21" s="32"/>
      <c r="M21" s="65"/>
      <c r="N21" s="39"/>
      <c r="O21" s="112"/>
      <c r="P21" s="39"/>
      <c r="Q21" s="35"/>
      <c r="R21" s="37"/>
      <c r="S21" s="45">
        <v>0</v>
      </c>
      <c r="T21" s="46" t="s">
        <v>28</v>
      </c>
      <c r="U21" s="60"/>
      <c r="V21" s="60"/>
      <c r="W21" s="60"/>
    </row>
    <row r="22" spans="1:27" x14ac:dyDescent="0.25">
      <c r="B22" s="40" t="s">
        <v>39</v>
      </c>
      <c r="M22" s="65"/>
      <c r="N22" s="19"/>
      <c r="O22" s="112"/>
      <c r="P22" s="39"/>
      <c r="Q22" s="14"/>
      <c r="R22" s="17"/>
      <c r="S22" s="41"/>
      <c r="T22" s="31"/>
      <c r="U22" s="60"/>
      <c r="V22" s="60"/>
      <c r="W22" s="60"/>
    </row>
    <row r="23" spans="1:27" x14ac:dyDescent="0.25">
      <c r="A23" s="34" t="s">
        <v>12</v>
      </c>
      <c r="B23" t="s">
        <v>49</v>
      </c>
      <c r="I23" s="1" t="s">
        <v>19</v>
      </c>
      <c r="J23" s="1"/>
      <c r="K23" s="1"/>
      <c r="M23" s="64"/>
      <c r="N23" s="19" t="e">
        <f>(M23/M24)*365</f>
        <v>#DIV/0!</v>
      </c>
      <c r="O23" s="115"/>
      <c r="P23" s="39" t="e">
        <f>(O23/O24)*365</f>
        <v>#DIV/0!</v>
      </c>
      <c r="Q23" s="14"/>
      <c r="R23" s="17" t="s">
        <v>75</v>
      </c>
      <c r="S23" s="45">
        <v>2</v>
      </c>
      <c r="T23" s="46" t="s">
        <v>68</v>
      </c>
      <c r="U23" s="60" t="e">
        <f>IF(N23&lt;=25,2,IF(N23&lt;=45,1,0))</f>
        <v>#DIV/0!</v>
      </c>
      <c r="V23" s="60" t="e">
        <f>IF(P23&lt;=25,2,IF(P23&lt;=45,1,0))</f>
        <v>#DIV/0!</v>
      </c>
      <c r="W23" s="60" t="e">
        <f>U23+V23</f>
        <v>#DIV/0!</v>
      </c>
    </row>
    <row r="24" spans="1:27" x14ac:dyDescent="0.25">
      <c r="B24" s="40" t="s">
        <v>24</v>
      </c>
      <c r="I24" s="48" t="s">
        <v>45</v>
      </c>
      <c r="M24" s="65">
        <f>M11</f>
        <v>0</v>
      </c>
      <c r="N24" s="35"/>
      <c r="O24" s="112">
        <f>O11</f>
        <v>0</v>
      </c>
      <c r="P24" s="35"/>
      <c r="Q24" s="14"/>
      <c r="R24" s="17"/>
      <c r="S24" s="45">
        <v>1</v>
      </c>
      <c r="T24" s="46" t="s">
        <v>69</v>
      </c>
      <c r="U24" s="60"/>
      <c r="V24" s="60"/>
      <c r="W24" s="60"/>
    </row>
    <row r="25" spans="1:27" x14ac:dyDescent="0.25">
      <c r="B25" s="40" t="s">
        <v>25</v>
      </c>
      <c r="M25" s="65"/>
      <c r="N25" s="14"/>
      <c r="O25" s="112"/>
      <c r="P25" s="35"/>
      <c r="Q25" s="14"/>
      <c r="R25" s="17"/>
      <c r="S25" s="45">
        <v>0</v>
      </c>
      <c r="T25" s="46" t="s">
        <v>70</v>
      </c>
      <c r="U25" s="60"/>
      <c r="V25" s="60"/>
      <c r="W25" s="60"/>
    </row>
    <row r="26" spans="1:27" s="33" customFormat="1" x14ac:dyDescent="0.25">
      <c r="B26" s="40" t="s">
        <v>34</v>
      </c>
      <c r="M26" s="65"/>
      <c r="N26" s="35"/>
      <c r="O26" s="112"/>
      <c r="P26" s="35"/>
      <c r="Q26" s="35"/>
      <c r="R26" s="37"/>
      <c r="S26" s="41"/>
      <c r="T26" s="31"/>
      <c r="U26" s="60"/>
      <c r="V26" s="60"/>
      <c r="W26" s="60"/>
    </row>
    <row r="27" spans="1:27" x14ac:dyDescent="0.25">
      <c r="A27" s="34" t="s">
        <v>13</v>
      </c>
      <c r="B27" t="s">
        <v>50</v>
      </c>
      <c r="I27" s="1" t="s">
        <v>20</v>
      </c>
      <c r="J27" s="1"/>
      <c r="K27" s="1"/>
      <c r="M27" s="64"/>
      <c r="N27" s="18" t="e">
        <f>+M27/M28</f>
        <v>#DIV/0!</v>
      </c>
      <c r="O27" s="115"/>
      <c r="P27" s="38" t="e">
        <f>+O27/O28</f>
        <v>#DIV/0!</v>
      </c>
      <c r="Q27" s="20"/>
      <c r="R27" s="36" t="s">
        <v>74</v>
      </c>
      <c r="S27" s="45">
        <v>3</v>
      </c>
      <c r="T27" s="46" t="s">
        <v>71</v>
      </c>
      <c r="U27" s="60" t="e">
        <f>IF(N27&gt;=2,3,IF(N27&gt;=1.5,2,IF(N27&gt;=1,1,0)))</f>
        <v>#DIV/0!</v>
      </c>
      <c r="V27" s="60" t="e">
        <f>IF(P27&gt;=2,3,IF(P27&gt;=1.5,2,IF(P27&gt;=1,1,0)))</f>
        <v>#DIV/0!</v>
      </c>
      <c r="W27" s="60" t="e">
        <f>U27+V27</f>
        <v>#DIV/0!</v>
      </c>
    </row>
    <row r="28" spans="1:27" x14ac:dyDescent="0.25">
      <c r="B28" s="40" t="s">
        <v>40</v>
      </c>
      <c r="C28" s="48"/>
      <c r="I28" t="s">
        <v>21</v>
      </c>
      <c r="M28" s="65"/>
      <c r="N28" s="14"/>
      <c r="O28" s="112"/>
      <c r="P28" s="35"/>
      <c r="Q28" s="24"/>
      <c r="R28" s="17"/>
      <c r="S28" s="45">
        <v>2</v>
      </c>
      <c r="T28" s="46" t="s">
        <v>72</v>
      </c>
      <c r="U28" s="60"/>
      <c r="V28" s="60"/>
      <c r="W28" s="60"/>
    </row>
    <row r="29" spans="1:27" x14ac:dyDescent="0.25">
      <c r="B29" s="40" t="s">
        <v>51</v>
      </c>
      <c r="C29" s="48"/>
      <c r="M29" s="65"/>
      <c r="N29" s="14"/>
      <c r="O29" s="112"/>
      <c r="P29" s="35"/>
      <c r="Q29" s="24"/>
      <c r="R29" s="17"/>
      <c r="S29" s="45">
        <v>1</v>
      </c>
      <c r="T29" s="46" t="s">
        <v>73</v>
      </c>
      <c r="U29" s="60"/>
      <c r="V29" s="60"/>
      <c r="W29" s="60"/>
    </row>
    <row r="30" spans="1:27" x14ac:dyDescent="0.25">
      <c r="B30" s="40" t="s">
        <v>52</v>
      </c>
      <c r="C30" s="48"/>
      <c r="M30" s="66"/>
      <c r="N30" s="15"/>
      <c r="O30" s="113"/>
      <c r="P30" s="49"/>
      <c r="Q30" s="25"/>
      <c r="R30" s="17"/>
      <c r="S30" s="45">
        <v>0</v>
      </c>
      <c r="T30" s="46" t="s">
        <v>33</v>
      </c>
      <c r="U30" s="60"/>
      <c r="V30" s="60"/>
      <c r="W30" s="60"/>
    </row>
    <row r="31" spans="1:27" s="48" customFormat="1" x14ac:dyDescent="0.25">
      <c r="M31" s="66"/>
      <c r="N31" s="49"/>
      <c r="O31" s="113"/>
      <c r="P31" s="49"/>
      <c r="Q31" s="51"/>
      <c r="R31" s="87"/>
      <c r="S31" s="45"/>
      <c r="T31" s="46"/>
      <c r="U31" s="60"/>
      <c r="V31" s="60"/>
      <c r="W31" s="60"/>
    </row>
    <row r="32" spans="1:27" s="48" customFormat="1" x14ac:dyDescent="0.25">
      <c r="A32" s="34" t="s">
        <v>14</v>
      </c>
      <c r="B32" s="77" t="s">
        <v>37</v>
      </c>
      <c r="I32" s="48" t="s">
        <v>26</v>
      </c>
      <c r="M32" s="86"/>
      <c r="N32" s="49"/>
      <c r="O32" s="114"/>
      <c r="P32" s="49"/>
      <c r="Q32" s="51"/>
      <c r="R32" s="88" t="s">
        <v>35</v>
      </c>
      <c r="S32" s="45">
        <v>3</v>
      </c>
      <c r="T32" s="78" t="s">
        <v>55</v>
      </c>
      <c r="U32" s="60">
        <f>IF(M32="None",3,IF(M32="Def",0,IF(M32="",0,-1)))</f>
        <v>0</v>
      </c>
      <c r="V32" s="60">
        <f>IF(O32="None",3,IF(O32="Def",0,IF(O32="",0,-1)))</f>
        <v>0</v>
      </c>
      <c r="W32" s="60">
        <f>U32+V32</f>
        <v>0</v>
      </c>
      <c r="AA32" t="s">
        <v>58</v>
      </c>
    </row>
    <row r="33" spans="2:27" s="48" customFormat="1" x14ac:dyDescent="0.25">
      <c r="B33" s="40" t="s">
        <v>41</v>
      </c>
      <c r="M33" s="86"/>
      <c r="N33" s="49"/>
      <c r="O33" s="114"/>
      <c r="P33" s="49"/>
      <c r="Q33" s="51"/>
      <c r="R33" s="87" t="s">
        <v>36</v>
      </c>
      <c r="S33" s="45">
        <v>0</v>
      </c>
      <c r="T33" s="46" t="s">
        <v>56</v>
      </c>
      <c r="U33" s="60"/>
      <c r="V33" s="60"/>
      <c r="W33" s="60"/>
      <c r="AA33" t="s">
        <v>86</v>
      </c>
    </row>
    <row r="34" spans="2:27" s="48" customFormat="1" x14ac:dyDescent="0.25">
      <c r="M34" s="86"/>
      <c r="N34" s="49"/>
      <c r="O34" s="114"/>
      <c r="P34" s="49"/>
      <c r="Q34" s="51"/>
      <c r="R34" s="50"/>
      <c r="S34" s="45">
        <v>-1</v>
      </c>
      <c r="T34" s="78" t="s">
        <v>57</v>
      </c>
      <c r="U34" s="60"/>
      <c r="V34" s="60"/>
      <c r="W34" s="60"/>
      <c r="AA34" t="s">
        <v>87</v>
      </c>
    </row>
    <row r="35" spans="2:27" x14ac:dyDescent="0.25">
      <c r="B35" s="123" t="s">
        <v>91</v>
      </c>
      <c r="C35" s="48"/>
      <c r="D35" s="48"/>
      <c r="E35" s="48"/>
      <c r="F35" s="48"/>
      <c r="G35" s="48"/>
      <c r="H35" s="48"/>
      <c r="I35" s="48"/>
      <c r="M35" s="79"/>
      <c r="N35" s="80"/>
      <c r="O35" s="116"/>
      <c r="P35" s="80"/>
      <c r="Q35" s="81"/>
      <c r="R35" s="82"/>
      <c r="S35" s="42"/>
      <c r="T35" s="83"/>
      <c r="U35" s="61"/>
      <c r="V35" s="61"/>
      <c r="W35" s="61"/>
    </row>
    <row r="36" spans="2:27" x14ac:dyDescent="0.25">
      <c r="B36" s="48"/>
      <c r="C36" s="48"/>
      <c r="D36" s="48"/>
      <c r="E36" s="48"/>
      <c r="F36" s="48"/>
      <c r="G36" s="48"/>
      <c r="M36" s="21"/>
      <c r="N36" s="22"/>
      <c r="O36" s="22"/>
      <c r="P36" s="22"/>
      <c r="Q36" s="22"/>
      <c r="R36" s="23"/>
      <c r="S36" s="43"/>
      <c r="T36" s="44"/>
      <c r="U36" s="62"/>
    </row>
    <row r="37" spans="2:27" x14ac:dyDescent="0.25">
      <c r="B37" s="48"/>
      <c r="C37" s="48"/>
      <c r="D37" s="48"/>
      <c r="E37" s="48"/>
      <c r="F37" s="48"/>
      <c r="G37" s="48"/>
      <c r="K37" s="67"/>
      <c r="L37" s="67"/>
      <c r="M37" s="71"/>
      <c r="N37" s="98"/>
      <c r="O37" s="98"/>
      <c r="P37" s="98"/>
      <c r="Q37" s="98"/>
      <c r="R37" s="99" t="s">
        <v>77</v>
      </c>
      <c r="S37" s="117">
        <f>+S10+S14+S19+S23+S27+S32</f>
        <v>15</v>
      </c>
      <c r="T37" s="99" t="s">
        <v>27</v>
      </c>
      <c r="U37" s="118" t="e">
        <f>SUM(U9:U35)</f>
        <v>#VALUE!</v>
      </c>
      <c r="V37" s="119" t="e">
        <f>SUM(V9:V35)</f>
        <v>#DIV/0!</v>
      </c>
    </row>
    <row r="38" spans="2:27" x14ac:dyDescent="0.25">
      <c r="B38" s="48"/>
      <c r="C38" s="48"/>
      <c r="D38" s="48"/>
      <c r="E38" s="48"/>
      <c r="F38" s="48"/>
      <c r="G38" s="48"/>
      <c r="J38" s="67"/>
      <c r="K38" s="67"/>
      <c r="L38" s="67"/>
      <c r="M38" s="72"/>
      <c r="N38" s="100"/>
      <c r="O38" s="100"/>
      <c r="P38" s="100"/>
      <c r="Q38" s="98"/>
      <c r="R38" s="99" t="s">
        <v>78</v>
      </c>
      <c r="S38" s="117">
        <f>+S37*2</f>
        <v>30</v>
      </c>
      <c r="T38" s="101"/>
      <c r="U38" s="120"/>
      <c r="V38" s="121" t="s">
        <v>32</v>
      </c>
      <c r="W38" s="119" t="e">
        <f>SUM(W9:W35)</f>
        <v>#VALUE!</v>
      </c>
    </row>
    <row r="39" spans="2:27" x14ac:dyDescent="0.25">
      <c r="B39" s="48"/>
      <c r="C39" s="48"/>
      <c r="D39" s="48"/>
      <c r="E39" s="48"/>
      <c r="F39" s="48"/>
      <c r="G39" s="48"/>
      <c r="I39" s="69"/>
      <c r="J39" s="69"/>
      <c r="K39" s="67"/>
      <c r="L39" s="67"/>
      <c r="M39" s="67"/>
      <c r="N39" s="74"/>
      <c r="O39" s="74"/>
      <c r="P39" s="74"/>
      <c r="Q39" s="67"/>
      <c r="R39" s="75"/>
      <c r="S39" s="73"/>
      <c r="T39" s="85"/>
      <c r="U39" s="97"/>
    </row>
    <row r="40" spans="2:27" x14ac:dyDescent="0.25">
      <c r="B40" s="59"/>
      <c r="G40" s="48"/>
      <c r="H40" s="48"/>
      <c r="I40" s="48"/>
      <c r="J40" s="48"/>
      <c r="K40" s="48"/>
      <c r="L40" s="48"/>
      <c r="M40" s="102" t="s">
        <v>79</v>
      </c>
      <c r="N40" s="103"/>
      <c r="O40" s="103"/>
      <c r="P40" s="103"/>
      <c r="Q40" s="104"/>
      <c r="R40" s="103"/>
      <c r="S40" s="104"/>
      <c r="T40" s="103"/>
      <c r="U40" s="103"/>
      <c r="V40" s="103"/>
      <c r="W40" s="105"/>
    </row>
    <row r="41" spans="2:27" x14ac:dyDescent="0.25">
      <c r="G41" s="48"/>
      <c r="H41" s="48"/>
      <c r="I41" s="48"/>
      <c r="J41" s="48"/>
      <c r="K41" s="48"/>
      <c r="L41" s="48"/>
      <c r="M41" s="53" t="s">
        <v>80</v>
      </c>
      <c r="N41" s="54"/>
      <c r="O41" s="54"/>
      <c r="P41" s="54"/>
      <c r="Q41" s="54"/>
      <c r="R41" s="54"/>
      <c r="S41" s="54"/>
      <c r="T41" s="58"/>
      <c r="U41" s="54"/>
      <c r="V41" s="54" t="s">
        <v>81</v>
      </c>
      <c r="W41" s="55"/>
    </row>
    <row r="42" spans="2:27" x14ac:dyDescent="0.25">
      <c r="G42" s="48"/>
      <c r="H42" s="48"/>
      <c r="I42" s="48"/>
      <c r="J42" s="48"/>
      <c r="K42" s="48"/>
      <c r="L42" s="48"/>
      <c r="M42" s="53" t="s">
        <v>82</v>
      </c>
      <c r="N42" s="54"/>
      <c r="O42" s="54"/>
      <c r="P42" s="54"/>
      <c r="Q42" s="106"/>
      <c r="R42" s="54"/>
      <c r="S42" s="54"/>
      <c r="T42" s="107"/>
      <c r="U42" s="54"/>
      <c r="V42" s="54" t="s">
        <v>81</v>
      </c>
      <c r="W42" s="55"/>
    </row>
    <row r="43" spans="2:27" x14ac:dyDescent="0.25">
      <c r="G43" s="48"/>
      <c r="H43" s="48"/>
      <c r="I43" s="48"/>
      <c r="J43" s="48"/>
      <c r="K43" s="48"/>
      <c r="L43" s="48"/>
      <c r="M43" s="53" t="s">
        <v>83</v>
      </c>
      <c r="N43" s="54"/>
      <c r="O43" s="54"/>
      <c r="P43" s="54"/>
      <c r="Q43" s="54"/>
      <c r="R43" s="54"/>
      <c r="S43" s="54"/>
      <c r="T43" s="108"/>
      <c r="U43" s="54"/>
      <c r="V43" s="54" t="s">
        <v>81</v>
      </c>
      <c r="W43" s="55"/>
    </row>
    <row r="44" spans="2:27" x14ac:dyDescent="0.25">
      <c r="G44" s="48"/>
      <c r="H44" s="48"/>
      <c r="I44" s="48"/>
      <c r="J44" s="48"/>
      <c r="K44" s="48"/>
      <c r="L44" s="48"/>
      <c r="M44" s="53"/>
      <c r="N44" s="54"/>
      <c r="O44" s="54"/>
      <c r="P44" s="54"/>
      <c r="Q44" s="109"/>
      <c r="R44" s="56"/>
      <c r="S44" s="54"/>
      <c r="T44" s="54"/>
      <c r="U44" s="54"/>
      <c r="V44" s="54"/>
      <c r="W44" s="55"/>
    </row>
    <row r="45" spans="2:27" x14ac:dyDescent="0.25">
      <c r="G45" s="48"/>
      <c r="H45" s="48"/>
      <c r="I45" s="48"/>
      <c r="J45" s="48"/>
      <c r="K45" s="48"/>
      <c r="L45" s="48"/>
      <c r="M45" s="53"/>
      <c r="N45" s="54"/>
      <c r="O45" s="54"/>
      <c r="P45" s="54"/>
      <c r="Q45" s="54"/>
      <c r="R45" s="109" t="s">
        <v>84</v>
      </c>
      <c r="S45" s="54"/>
      <c r="T45" s="58"/>
      <c r="U45" s="54"/>
      <c r="V45" s="54"/>
      <c r="W45" s="55"/>
    </row>
    <row r="46" spans="2:27" x14ac:dyDescent="0.25">
      <c r="G46" s="48"/>
      <c r="H46" s="48"/>
      <c r="I46" s="48"/>
      <c r="J46" s="48"/>
      <c r="K46" s="48"/>
      <c r="L46" s="48"/>
      <c r="M46" s="53"/>
      <c r="N46" s="54"/>
      <c r="O46" s="54"/>
      <c r="P46" s="54"/>
      <c r="Q46" s="54"/>
      <c r="R46" s="110" t="s">
        <v>85</v>
      </c>
      <c r="S46" s="54"/>
      <c r="T46" s="107"/>
      <c r="U46" s="54"/>
      <c r="V46" s="54"/>
      <c r="W46" s="55"/>
    </row>
    <row r="47" spans="2:27" x14ac:dyDescent="0.25">
      <c r="G47" s="48"/>
      <c r="H47" s="48"/>
      <c r="I47" s="48"/>
      <c r="J47" s="48"/>
      <c r="K47" s="48"/>
      <c r="L47" s="48"/>
      <c r="M47" s="57"/>
      <c r="N47" s="58"/>
      <c r="O47" s="58"/>
      <c r="P47" s="58"/>
      <c r="Q47" s="58"/>
      <c r="R47" s="58"/>
      <c r="S47" s="58"/>
      <c r="T47" s="58"/>
      <c r="U47" s="58"/>
      <c r="V47" s="58"/>
      <c r="W47" s="111"/>
    </row>
    <row r="48" spans="2:27" x14ac:dyDescent="0.25">
      <c r="G48" s="48"/>
      <c r="H48" s="48"/>
      <c r="I48" s="48"/>
      <c r="J48" s="48"/>
      <c r="K48" s="48"/>
      <c r="L48" s="48"/>
      <c r="S48" s="30"/>
      <c r="T48" s="26"/>
    </row>
    <row r="49" spans="7:12" x14ac:dyDescent="0.25">
      <c r="G49" s="48"/>
      <c r="H49" s="48"/>
      <c r="I49" s="48"/>
      <c r="J49" s="48"/>
      <c r="K49" s="48"/>
      <c r="L49" s="48"/>
    </row>
    <row r="50" spans="7:12" x14ac:dyDescent="0.25">
      <c r="G50" s="48"/>
      <c r="H50" s="48"/>
      <c r="I50" s="48"/>
      <c r="J50" s="48"/>
      <c r="K50" s="48"/>
      <c r="L50" s="48"/>
    </row>
    <row r="51" spans="7:12" x14ac:dyDescent="0.25">
      <c r="G51" s="48"/>
      <c r="H51" s="48"/>
      <c r="I51" s="48"/>
      <c r="J51" s="48"/>
      <c r="K51" s="48"/>
      <c r="L51" s="48"/>
    </row>
  </sheetData>
  <sheetProtection password="B2C0" sheet="1" objects="1" scenarios="1" formatCells="0" formatColumns="0" formatRows="0"/>
  <mergeCells count="3">
    <mergeCell ref="A1:W1"/>
    <mergeCell ref="A2:W2"/>
    <mergeCell ref="A3:W3"/>
  </mergeCells>
  <dataValidations count="1">
    <dataValidation type="list" allowBlank="1" showInputMessage="1" showErrorMessage="1" sqref="M32 O32">
      <formula1>$AA$31:$AA$34</formula1>
    </dataValidation>
  </dataValidations>
  <pageMargins left="0.5" right="0.5" top="0.5" bottom="0.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A0AA7548EB84A8EB5A154E862399F" ma:contentTypeVersion="0" ma:contentTypeDescription="Create a new document." ma:contentTypeScope="" ma:versionID="5a48715b3472234c31b635e4fc674557">
  <xsd:schema xmlns:xsd="http://www.w3.org/2001/XMLSchema" xmlns:xs="http://www.w3.org/2001/XMLSchema" xmlns:p="http://schemas.microsoft.com/office/2006/metadata/properties" xmlns:ns2="9a599922-af8a-4434-ac36-229fe6017562" targetNamespace="http://schemas.microsoft.com/office/2006/metadata/properties" ma:root="true" ma:fieldsID="4af90a6f691a4727a7a63f73769cb936" ns2:_="">
    <xsd:import namespace="9a599922-af8a-4434-ac36-229fe60175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BHN_x0020_DepartmentTaxHTField0" minOccurs="0"/>
                <xsd:element ref="ns2:TaxCatchAll" minOccurs="0"/>
                <xsd:element ref="ns2:TaxCatchAllLabel" minOccurs="0"/>
                <xsd:element ref="ns2:CFBHN_x0020_Provider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99922-af8a-4434-ac36-229fe6017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BHN_x0020_DepartmentTaxHTField0" ma:index="11" nillable="true" ma:taxonomy="true" ma:internalName="CFBHN_x0020_DepartmentTaxHTField0" ma:taxonomyFieldName="CFBHN_x0020_Department" ma:displayName="Internal Department" ma:readOnly="false" ma:default="" ma:fieldId="{a4daad06-c933-4efa-84ba-51aee98e8d6f}" ma:sspId="63908e21-071c-4071-a42a-2f009d1afa15" ma:termSetId="e685d665-03cc-4273-88ad-dd7d36ca1166" ma:anchorId="14f6414b-1110-4a65-b4d8-c3531dddb9e3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ca306eb-f831-420a-9588-0522e8297d6e}" ma:internalName="TaxCatchAll" ma:showField="CatchAllData" ma:web="9a599922-af8a-4434-ac36-229fe60175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ca306eb-f831-420a-9588-0522e8297d6e}" ma:internalName="TaxCatchAllLabel" ma:readOnly="true" ma:showField="CatchAllDataLabel" ma:web="9a599922-af8a-4434-ac36-229fe60175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BHN_x0020_ProviderTaxHTField0" ma:index="15" nillable="true" ma:taxonomy="true" ma:internalName="CFBHN_x0020_ProviderTaxHTField0" ma:taxonomyFieldName="CFBHN_x0020_Provider" ma:displayName="Provider" ma:readOnly="false" ma:default="" ma:fieldId="{de864d7b-cfb1-4cea-b02b-7369b4290bf4}" ma:sspId="63908e21-071c-4071-a42a-2f009d1afa15" ma:termSetId="e685d665-03cc-4273-88ad-dd7d36ca1166" ma:anchorId="956356f0-b5b1-4aed-916b-3c8c34743e2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bf5e2b63-ff68-487a-adcb-750358dbd2c5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BHN_x0020_DepartmentTaxHTField0 xmlns="9a599922-af8a-4434-ac36-229fe6017562">
      <Terms xmlns="http://schemas.microsoft.com/office/infopath/2007/PartnerControls"/>
    </CFBHN_x0020_DepartmentTaxHTField0>
    <CFBHN_x0020_ProviderTaxHTField0 xmlns="9a599922-af8a-4434-ac36-229fe6017562">
      <Terms xmlns="http://schemas.microsoft.com/office/infopath/2007/PartnerControls"/>
    </CFBHN_x0020_ProviderTaxHTField0>
    <TaxCatchAll xmlns="9a599922-af8a-4434-ac36-229fe6017562"/>
    <_dlc_DocId xmlns="9a599922-af8a-4434-ac36-229fe6017562">W27567JYF5Z2-219-1475</_dlc_DocId>
    <_dlc_DocIdUrl xmlns="9a599922-af8a-4434-ac36-229fe6017562">
      <Url>https://cfnet.cfbhn.org/contracts/_layouts/DocIdRedir.aspx?ID=W27567JYF5Z2-219-1475</Url>
      <Description>W27567JYF5Z2-219-1475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46AEA6-6619-4D25-91A9-AF39AC21E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99922-af8a-4434-ac36-229fe6017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AF7ED7-9144-4D87-BC11-5CCED947D4D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D2C297C-3541-46BE-AA1F-93024172749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F11F9E4-5146-40F2-A1BD-136475062DCA}">
  <ds:schemaRefs>
    <ds:schemaRef ds:uri="http://schemas.microsoft.com/office/2006/documentManagement/types"/>
    <ds:schemaRef ds:uri="http://www.w3.org/XML/1998/namespace"/>
    <ds:schemaRef ds:uri="9a599922-af8a-4434-ac36-229fe6017562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5.xml><?xml version="1.0" encoding="utf-8"?>
<ds:datastoreItem xmlns:ds="http://schemas.openxmlformats.org/officeDocument/2006/customXml" ds:itemID="{2924D838-3693-4F5A-B20C-C0B19E687D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Risk Assessment</vt:lpstr>
      <vt:lpstr>'Financial Risk Assessment'!Print_Area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Syedin</dc:creator>
  <cp:lastModifiedBy>Tiffany Gavin</cp:lastModifiedBy>
  <cp:lastPrinted>2018-09-25T12:15:52Z</cp:lastPrinted>
  <dcterms:created xsi:type="dcterms:W3CDTF">2012-10-10T13:54:35Z</dcterms:created>
  <dcterms:modified xsi:type="dcterms:W3CDTF">2018-09-25T12:58:59Z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0x010100830A0AA7548EB84A8EB5A154E862399F</vt:lpwstr>
  </property>
  <property fmtid="{D5CDD505-2E9C-101B-9397-08002B2CF9AE}" pid="3" name="_dlc_DocIdItemGuid">
    <vt:lpwstr>d846ea14-67bc-419a-8305-fb3a1c8c717a</vt:lpwstr>
  </property>
</Properties>
</file>